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<sst xmlns="http://schemas.openxmlformats.org/spreadsheetml/2006/main" count="35" uniqueCount="35">
  <si>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表十三</t>
  </si>
  <si>
    <t>2020年全市政府性基金支出决算表</t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</si>
  <si>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</si>
  <si>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</si>
  <si>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</si>
  <si>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</si>
  <si>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</si>
  <si>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</si>
  <si>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国家电影事业发展专项资金相关支出</t>
  </si>
  <si>
    <t>大中型水库移民后期扶持基金支出</t>
  </si>
  <si>
    <t>小型水库移民扶助基金相关支出</t>
  </si>
  <si>
    <t>国有土地使用权出让收入及对应专项债务收入安排的的支出</t>
  </si>
  <si>
    <t>棚户区改造专项债券收入安排的支出</t>
  </si>
  <si>
    <t>污水处理费对应专项债务收入安排的支出</t>
  </si>
  <si>
    <t>国有土地收益基金及对应专项债务收入安排的的支出</t>
  </si>
  <si>
    <t>农业土地开发资金相关支出</t>
  </si>
  <si>
    <t>城市基础设施配套费相关支出</t>
  </si>
  <si>
    <t>污水处理费相关支出</t>
  </si>
  <si>
    <t>大中型水库库区基金相关支出</t>
  </si>
  <si>
    <t>旅游发展基金支出</t>
  </si>
  <si>
    <t>政府收费公路专项债券收入安排的支出</t>
  </si>
  <si>
    <t>其他政府性基金及对应专项债券收入安排的支出</t>
  </si>
  <si>
    <t>彩票发行销售机构业务费安排的支出</t>
  </si>
  <si>
    <t>彩票公益金相关支出</t>
  </si>
  <si>
    <t>债务付息支出</t>
  </si>
  <si>
    <t>债务发行费用支出</t>
  </si>
  <si>
    <t>其他政府性基金相关支出</t>
  </si>
  <si>
    <t>基础设施建设</t>
  </si>
  <si>
    <t>抗疫相关支出</t>
  </si>
  <si>
    <t>本年支出合计</t>
  </si>
  <si>
    <t>上解上级支出</t>
  </si>
  <si>
    <t>债务还本支出</t>
  </si>
  <si>
    <t>调出资金</t>
  </si>
  <si>
    <t>年终结余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</si>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</sst>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;[Red]\-0\ "/>
    <numFmt numFmtId="178" formatCode="0.0_ ;[Red]\-0.0\ 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177" fontId="6" fillId="0" borderId="17" xfId="0" applyNumberFormat="1" applyFont="1" applyBorder="1" applyAlignment="1" applyProtection="1">
      <alignment horizontal="right" vertical="center"/>
      <protection/>
    </xf>
    <xf numFmtId="177" fontId="6" fillId="0" borderId="18" xfId="0" applyNumberFormat="1" applyFont="1" applyBorder="1" applyAlignment="1" applyProtection="1">
      <alignment horizontal="right" vertical="center"/>
      <protection/>
    </xf>
    <xf numFmtId="176" fontId="6" fillId="0" borderId="18" xfId="0" applyNumberFormat="1" applyFont="1" applyBorder="1" applyAlignment="1" applyProtection="1">
      <alignment horizontal="right" vertical="center"/>
      <protection/>
    </xf>
    <xf numFmtId="178" fontId="6" fillId="0" borderId="19" xfId="0" applyNumberFormat="1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/>
      <protection/>
    </xf>
    <xf numFmtId="177" fontId="6" fillId="0" borderId="21" xfId="0" applyNumberFormat="1" applyFont="1" applyBorder="1" applyAlignment="1" applyProtection="1">
      <alignment horizontal="right" vertical="center"/>
      <protection/>
    </xf>
    <xf numFmtId="177" fontId="6" fillId="0" borderId="22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vertical="center"/>
      <protection/>
    </xf>
    <xf numFmtId="177" fontId="6" fillId="0" borderId="21" xfId="0" applyNumberFormat="1" applyFont="1" applyBorder="1" applyAlignment="1" applyProtection="1">
      <alignment horizontal="right" vertical="center"/>
      <protection/>
    </xf>
    <xf numFmtId="177" fontId="6" fillId="0" borderId="2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177" fontId="6" fillId="0" borderId="23" xfId="0" applyNumberFormat="1" applyFont="1" applyBorder="1" applyAlignment="1" applyProtection="1">
      <alignment horizontal="right" vertical="center"/>
      <protection/>
    </xf>
    <xf numFmtId="176" fontId="6" fillId="0" borderId="2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177" fontId="6" fillId="0" borderId="25" xfId="0" applyNumberFormat="1" applyFont="1" applyBorder="1" applyAlignment="1" applyProtection="1">
      <alignment horizontal="right" vertical="center"/>
      <protection/>
    </xf>
    <xf numFmtId="177" fontId="6" fillId="0" borderId="26" xfId="0" applyNumberFormat="1" applyFont="1" applyBorder="1" applyAlignment="1" applyProtection="1">
      <alignment horizontal="right" vertical="center"/>
      <protection/>
    </xf>
    <xf numFmtId="176" fontId="6" fillId="0" borderId="27" xfId="0" applyNumberFormat="1" applyFont="1" applyBorder="1" applyAlignment="1" applyProtection="1">
      <alignment horizontal="right" vertical="center"/>
      <protection/>
    </xf>
    <xf numFmtId="178" fontId="6" fillId="0" borderId="28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vertical="center"/>
      <protection/>
    </xf>
    <xf numFmtId="177" fontId="6" fillId="0" borderId="30" xfId="0" applyNumberFormat="1" applyFont="1" applyBorder="1" applyAlignment="1" applyProtection="1">
      <alignment horizontal="right" vertical="center"/>
      <protection/>
    </xf>
    <xf numFmtId="177" fontId="6" fillId="0" borderId="31" xfId="0" applyNumberFormat="1" applyFont="1" applyBorder="1" applyAlignment="1" applyProtection="1">
      <alignment horizontal="right" vertical="center"/>
      <protection/>
    </xf>
    <xf numFmtId="176" fontId="6" fillId="0" borderId="27" xfId="0" applyNumberFormat="1" applyFont="1" applyBorder="1" applyAlignment="1" applyProtection="1">
      <alignment horizontal="right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177" fontId="6" fillId="0" borderId="32" xfId="0" applyNumberFormat="1" applyFont="1" applyBorder="1" applyAlignment="1" applyProtection="1">
      <alignment horizontal="right" vertical="center"/>
      <protection/>
    </xf>
    <xf numFmtId="177" fontId="6" fillId="0" borderId="33" xfId="0" applyNumberFormat="1" applyFont="1" applyBorder="1" applyAlignment="1" applyProtection="1">
      <alignment horizontal="right" vertical="center"/>
      <protection/>
    </xf>
    <xf numFmtId="176" fontId="6" fillId="0" borderId="34" xfId="0" applyNumberFormat="1" applyFont="1" applyBorder="1" applyAlignment="1" applyProtection="1">
      <alignment horizontal="right" vertical="center"/>
      <protection/>
    </xf>
    <xf numFmtId="178" fontId="6" fillId="0" borderId="35" xfId="0" applyNumberFormat="1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vertical="center"/>
      <protection/>
    </xf>
    <xf numFmtId="177" fontId="6" fillId="0" borderId="36" xfId="0" applyNumberFormat="1" applyFont="1" applyBorder="1" applyAlignment="1" applyProtection="1">
      <alignment horizontal="right" vertical="center"/>
      <protection/>
    </xf>
    <xf numFmtId="177" fontId="6" fillId="0" borderId="14" xfId="0" applyNumberFormat="1" applyFont="1" applyBorder="1" applyAlignment="1" applyProtection="1">
      <alignment horizontal="right" vertical="center"/>
      <protection/>
    </xf>
    <xf numFmtId="176" fontId="6" fillId="0" borderId="14" xfId="0" applyNumberFormat="1" applyFont="1" applyBorder="1" applyAlignment="1" applyProtection="1">
      <alignment horizontal="right" vertical="center"/>
      <protection/>
    </xf>
    <xf numFmtId="178" fontId="6" fillId="0" borderId="15" xfId="0" applyNumberFormat="1" applyFont="1" applyBorder="1" applyAlignment="1" applyProtection="1">
      <alignment horizontal="right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177" fontId="6" fillId="0" borderId="38" xfId="63" applyNumberFormat="1" applyFont="1" applyBorder="1" applyAlignment="1" applyProtection="1">
      <alignment horizontal="right" vertical="center" wrapText="1"/>
      <protection/>
    </xf>
    <xf numFmtId="176" fontId="6" fillId="0" borderId="38" xfId="63" applyNumberFormat="1" applyFont="1" applyBorder="1" applyAlignment="1" applyProtection="1">
      <alignment horizontal="right" vertical="center" wrapText="1"/>
      <protection/>
    </xf>
    <xf numFmtId="178" fontId="6" fillId="0" borderId="39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51.25390625" style="2" customWidth="1"/>
    <col min="2" max="2" width="10.625" style="3" customWidth="1"/>
    <col min="3" max="3" width="10.125" style="2" customWidth="1"/>
    <col min="4" max="4" width="10.75390625" style="4" customWidth="1"/>
    <col min="5" max="5" width="11.50390625" style="2" customWidth="1"/>
    <col min="6" max="16384" width="9.00390625" style="5" customWidth="1"/>
  </cols>
  <sheetData>
    <row r="1" spans="1:2" ht="19.5" customHeight="1">
      <c r="A1" s="6" t="s">
        <v>0</v>
      </c>
      <c r="B1" s="2"/>
    </row>
    <row r="2" spans="1:5" ht="49.5" customHeight="1">
      <c r="A2" s="7" t="s">
        <v>1</v>
      </c>
      <c r="B2" s="7"/>
      <c r="C2" s="7"/>
      <c r="D2" s="8"/>
      <c r="E2" s="7"/>
    </row>
    <row r="3" spans="1:5" s="1" customFormat="1" ht="24" customHeight="1">
      <c r="A3" s="9"/>
      <c r="B3" s="10"/>
      <c r="C3" s="9"/>
      <c r="D3" s="11"/>
      <c r="E3" s="12" t="s">
        <v>2</v>
      </c>
    </row>
    <row r="4" spans="1:5" s="1" customFormat="1" ht="24" customHeight="1">
      <c r="A4" s="13" t="s">
        <v>3</v>
      </c>
      <c r="B4" s="14" t="s">
        <v>4</v>
      </c>
      <c r="C4" s="15" t="s">
        <v>5</v>
      </c>
      <c r="D4" s="16" t="s">
        <v>6</v>
      </c>
      <c r="E4" s="15" t="s">
        <v>7</v>
      </c>
    </row>
    <row r="5" spans="1:5" s="1" customFormat="1" ht="17.25" customHeight="1">
      <c r="A5" s="17"/>
      <c r="B5" s="18"/>
      <c r="C5" s="19"/>
      <c r="D5" s="20"/>
      <c r="E5" s="19"/>
    </row>
    <row r="6" spans="1:5" s="1" customFormat="1" ht="24" customHeight="1">
      <c r="A6" s="21" t="s">
        <v>8</v>
      </c>
      <c r="B6" s="22"/>
      <c r="C6" s="23"/>
      <c r="D6" s="24"/>
      <c r="E6" s="25"/>
    </row>
    <row r="7" spans="1:5" s="1" customFormat="1" ht="24" customHeight="1">
      <c r="A7" s="21" t="s">
        <v>9</v>
      </c>
      <c r="B7" s="22">
        <v>747</v>
      </c>
      <c r="C7" s="23">
        <v>761</v>
      </c>
      <c r="D7" s="24">
        <f aca="true" t="shared" si="0" ref="D7:D10">C7/B7*100</f>
        <v>101.87416331994645</v>
      </c>
      <c r="E7" s="25">
        <f>C7/256*100</f>
        <v>297.265625</v>
      </c>
    </row>
    <row r="8" spans="1:5" s="1" customFormat="1" ht="24" customHeight="1">
      <c r="A8" s="21" t="s">
        <v>10</v>
      </c>
      <c r="B8" s="22">
        <v>118</v>
      </c>
      <c r="C8" s="23">
        <v>168</v>
      </c>
      <c r="D8" s="24">
        <f t="shared" si="0"/>
        <v>142.3728813559322</v>
      </c>
      <c r="E8" s="25"/>
    </row>
    <row r="9" spans="1:5" s="1" customFormat="1" ht="27" customHeight="1">
      <c r="A9" s="26" t="s">
        <v>11</v>
      </c>
      <c r="B9" s="22">
        <v>313680</v>
      </c>
      <c r="C9" s="23">
        <v>294867</v>
      </c>
      <c r="D9" s="24">
        <f t="shared" si="0"/>
        <v>94.00248661055853</v>
      </c>
      <c r="E9" s="25">
        <f>C9/136260*100</f>
        <v>216.4002642007926</v>
      </c>
    </row>
    <row r="10" spans="1:5" s="1" customFormat="1" ht="24" customHeight="1">
      <c r="A10" s="21" t="s">
        <v>12</v>
      </c>
      <c r="B10" s="22">
        <v>17000</v>
      </c>
      <c r="C10" s="23">
        <v>20000</v>
      </c>
      <c r="D10" s="24">
        <f t="shared" si="0"/>
        <v>117.64705882352942</v>
      </c>
      <c r="E10" s="25">
        <f>C10/136310*100</f>
        <v>14.672437825544716</v>
      </c>
    </row>
    <row r="11" spans="1:5" s="1" customFormat="1" ht="24" customHeight="1">
      <c r="A11" s="21" t="s">
        <v>13</v>
      </c>
      <c r="B11" s="22">
        <v>428</v>
      </c>
      <c r="C11" s="23"/>
      <c r="D11" s="24"/>
      <c r="E11" s="25"/>
    </row>
    <row r="12" spans="1:5" s="1" customFormat="1" ht="24" customHeight="1">
      <c r="A12" s="21" t="s">
        <v>14</v>
      </c>
      <c r="B12" s="22"/>
      <c r="C12" s="23"/>
      <c r="D12" s="24"/>
      <c r="E12" s="25"/>
    </row>
    <row r="13" spans="1:5" s="1" customFormat="1" ht="24" customHeight="1">
      <c r="A13" s="21" t="s">
        <v>15</v>
      </c>
      <c r="B13" s="22">
        <v>174</v>
      </c>
      <c r="C13" s="23">
        <v>80</v>
      </c>
      <c r="D13" s="24">
        <f aca="true" t="shared" si="1" ref="D13:D17">C13/B13*100</f>
        <v>45.97701149425287</v>
      </c>
      <c r="E13" s="25">
        <f>C13/58*100</f>
        <v>137.93103448275863</v>
      </c>
    </row>
    <row r="14" spans="1:5" s="1" customFormat="1" ht="24" customHeight="1">
      <c r="A14" s="21" t="s">
        <v>16</v>
      </c>
      <c r="B14" s="22">
        <v>14497</v>
      </c>
      <c r="C14" s="23">
        <v>9736</v>
      </c>
      <c r="D14" s="24">
        <f t="shared" si="1"/>
        <v>67.15872249430916</v>
      </c>
      <c r="E14" s="25">
        <f>C14/7281*100</f>
        <v>133.71789589342123</v>
      </c>
    </row>
    <row r="15" spans="1:5" s="1" customFormat="1" ht="24" customHeight="1">
      <c r="A15" s="21" t="s">
        <v>17</v>
      </c>
      <c r="B15" s="22">
        <v>1994</v>
      </c>
      <c r="C15" s="23">
        <v>1822</v>
      </c>
      <c r="D15" s="24">
        <f t="shared" si="1"/>
        <v>91.37412236710131</v>
      </c>
      <c r="E15" s="25">
        <f>C15/1770*100</f>
        <v>102.93785310734462</v>
      </c>
    </row>
    <row r="16" spans="1:5" s="1" customFormat="1" ht="24" customHeight="1">
      <c r="A16" s="21" t="s">
        <v>18</v>
      </c>
      <c r="B16" s="22">
        <v>500</v>
      </c>
      <c r="C16" s="23">
        <v>521</v>
      </c>
      <c r="D16" s="24">
        <f t="shared" si="1"/>
        <v>104.2</v>
      </c>
      <c r="E16" s="25">
        <f>C16/1075*100</f>
        <v>48.46511627906977</v>
      </c>
    </row>
    <row r="17" spans="1:5" s="1" customFormat="1" ht="24" customHeight="1">
      <c r="A17" s="21" t="s">
        <v>19</v>
      </c>
      <c r="B17" s="22">
        <v>32</v>
      </c>
      <c r="C17" s="23">
        <v>132</v>
      </c>
      <c r="D17" s="24">
        <f t="shared" si="1"/>
        <v>412.5</v>
      </c>
      <c r="E17" s="25">
        <f>C17/180*100</f>
        <v>73.33333333333333</v>
      </c>
    </row>
    <row r="18" spans="1:5" s="1" customFormat="1" ht="24" customHeight="1">
      <c r="A18" s="27" t="s">
        <v>20</v>
      </c>
      <c r="B18" s="28"/>
      <c r="C18" s="29">
        <v>20000</v>
      </c>
      <c r="D18" s="24"/>
      <c r="E18" s="25">
        <f>C18/110000*100</f>
        <v>18.181818181818183</v>
      </c>
    </row>
    <row r="19" spans="1:5" s="1" customFormat="1" ht="24" customHeight="1">
      <c r="A19" s="27" t="s">
        <v>21</v>
      </c>
      <c r="B19" s="28">
        <v>38063</v>
      </c>
      <c r="C19" s="29">
        <v>192609</v>
      </c>
      <c r="D19" s="24">
        <f aca="true" t="shared" si="2" ref="D19:D23">C19/B19*100</f>
        <v>506.0268502220004</v>
      </c>
      <c r="E19" s="25">
        <f>C19/28000*100</f>
        <v>687.8892857142857</v>
      </c>
    </row>
    <row r="20" spans="1:5" s="1" customFormat="1" ht="24" customHeight="1">
      <c r="A20" s="30" t="s">
        <v>22</v>
      </c>
      <c r="B20" s="31">
        <v>717</v>
      </c>
      <c r="C20" s="32">
        <v>289</v>
      </c>
      <c r="D20" s="24">
        <f t="shared" si="2"/>
        <v>40.306834030683405</v>
      </c>
      <c r="E20" s="25">
        <f>C20/446*100</f>
        <v>64.79820627802691</v>
      </c>
    </row>
    <row r="21" spans="1:5" s="1" customFormat="1" ht="24" customHeight="1">
      <c r="A21" s="30" t="s">
        <v>23</v>
      </c>
      <c r="B21" s="31">
        <v>2662</v>
      </c>
      <c r="C21" s="32">
        <v>7483</v>
      </c>
      <c r="D21" s="24">
        <f t="shared" si="2"/>
        <v>281.10443275732536</v>
      </c>
      <c r="E21" s="25">
        <v>78.01720735653959</v>
      </c>
    </row>
    <row r="22" spans="1:5" s="1" customFormat="1" ht="24" customHeight="1">
      <c r="A22" s="30" t="s">
        <v>24</v>
      </c>
      <c r="B22" s="31">
        <v>16332</v>
      </c>
      <c r="C22" s="32">
        <v>24465</v>
      </c>
      <c r="D22" s="24">
        <f t="shared" si="2"/>
        <v>149.79794268919912</v>
      </c>
      <c r="E22" s="25">
        <f>C22/12531*100</f>
        <v>195.23581517835765</v>
      </c>
    </row>
    <row r="23" spans="1:5" s="1" customFormat="1" ht="24" customHeight="1">
      <c r="A23" s="30" t="s">
        <v>25</v>
      </c>
      <c r="B23" s="31">
        <v>298</v>
      </c>
      <c r="C23" s="32">
        <v>322</v>
      </c>
      <c r="D23" s="24">
        <f t="shared" si="2"/>
        <v>108.0536912751678</v>
      </c>
      <c r="E23" s="25">
        <f>C23/163*100</f>
        <v>197.54601226993864</v>
      </c>
    </row>
    <row r="24" spans="1:5" s="1" customFormat="1" ht="24" customHeight="1">
      <c r="A24" s="33" t="s">
        <v>26</v>
      </c>
      <c r="B24" s="34"/>
      <c r="C24" s="34"/>
      <c r="D24" s="35"/>
      <c r="E24" s="25"/>
    </row>
    <row r="25" spans="1:5" s="1" customFormat="1" ht="24" customHeight="1">
      <c r="A25" s="36" t="s">
        <v>27</v>
      </c>
      <c r="B25" s="37"/>
      <c r="C25" s="38">
        <v>72178</v>
      </c>
      <c r="D25" s="39"/>
      <c r="E25" s="40"/>
    </row>
    <row r="26" spans="1:5" s="1" customFormat="1" ht="24" customHeight="1">
      <c r="A26" s="41" t="s">
        <v>28</v>
      </c>
      <c r="B26" s="42"/>
      <c r="C26" s="43">
        <v>5872</v>
      </c>
      <c r="D26" s="44"/>
      <c r="E26" s="40"/>
    </row>
    <row r="27" spans="1:5" s="1" customFormat="1" ht="24" customHeight="1">
      <c r="A27" s="45" t="s">
        <v>29</v>
      </c>
      <c r="B27" s="46">
        <v>407242</v>
      </c>
      <c r="C27" s="47">
        <v>651305</v>
      </c>
      <c r="D27" s="48">
        <f>C27/B27*100</f>
        <v>159.93070459333762</v>
      </c>
      <c r="E27" s="49">
        <f>C27/444450*100</f>
        <v>146.54179322758466</v>
      </c>
    </row>
    <row r="28" spans="1:5" s="1" customFormat="1" ht="24" customHeight="1">
      <c r="A28" s="21" t="s">
        <v>30</v>
      </c>
      <c r="B28" s="22"/>
      <c r="C28" s="23">
        <v>662</v>
      </c>
      <c r="D28" s="24"/>
      <c r="E28" s="25">
        <f>C28/158*100</f>
        <v>418.9873417721519</v>
      </c>
    </row>
    <row r="29" spans="1:5" s="1" customFormat="1" ht="24" customHeight="1">
      <c r="A29" s="21" t="s">
        <v>31</v>
      </c>
      <c r="B29" s="22"/>
      <c r="C29" s="23">
        <v>33872</v>
      </c>
      <c r="D29" s="24"/>
      <c r="E29" s="25"/>
    </row>
    <row r="30" spans="1:5" s="1" customFormat="1" ht="24" customHeight="1">
      <c r="A30" s="21" t="s">
        <v>32</v>
      </c>
      <c r="B30" s="22"/>
      <c r="C30" s="23">
        <v>71583</v>
      </c>
      <c r="D30" s="24"/>
      <c r="E30" s="25">
        <f>C30/132344*100</f>
        <v>54.088587317898806</v>
      </c>
    </row>
    <row r="31" spans="1:5" s="1" customFormat="1" ht="24" customHeight="1">
      <c r="A31" s="50" t="s">
        <v>33</v>
      </c>
      <c r="B31" s="51"/>
      <c r="C31" s="52">
        <v>60009</v>
      </c>
      <c r="D31" s="53"/>
      <c r="E31" s="54">
        <f>C31/49248*100</f>
        <v>121.8506335282651</v>
      </c>
    </row>
    <row r="32" spans="1:5" ht="24" customHeight="1">
      <c r="A32" s="55" t="s">
        <v>34</v>
      </c>
      <c r="B32" s="56"/>
      <c r="C32" s="56">
        <v>817431</v>
      </c>
      <c r="D32" s="57"/>
      <c r="E32" s="58">
        <f>C32/626200*100</f>
        <v>130.53832641328648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5902777777777778" right="0.5902777777777778" top="1" bottom="1" header="0.5" footer="0.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2019-09-16T08:41:36Z</cp:lastPrinted>
  <dcterms:created xsi:type="dcterms:W3CDTF">1996-12-17T01:32:42Z</dcterms:created>
  <dcterms:modified xsi:type="dcterms:W3CDTF">2021-09-14T09:40:57Z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4B4CA6DEAB2142C3A3AB4AFF2F4C20C9</vt:lpwstr>
  </property>
</Properties>
</file>