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<sst xmlns="http://schemas.openxmlformats.org/spreadsheetml/2006/main" count="27" uniqueCount="27">
  <si>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表十一</t>
  </si>
  <si>
    <t>2020年全市政府性基金收入决算表</t>
  </si>
  <si>
    <t>单位：万元</t>
  </si>
  <si>
    <t>项目</t>
  </si>
  <si>
    <t>预算数</t>
  </si>
  <si>
    <t>决算数</t>
  </si>
  <si>
    <t>决算数为预算数的%</t>
  </si>
  <si>
    <t>决算数为上年决算数的%</t>
  </si>
  <si>
    <t>国家电影事业发展专项资金收入</t>
  </si>
  <si>
    <t>大中型水库移民后期扶持基金收入</t>
  </si>
  <si>
    <t>小型水库移民扶助基金收入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</si>
  <si>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</si>
  <si>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</si>
  <si>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</si>
  <si>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</si>
  <si>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</si>
  <si>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</si>
  <si>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彩票发行机构和彩票销售机构的业务费用</t>
  </si>
  <si>
    <t>彩票公益金收入</t>
  </si>
  <si>
    <t>车辆通行费相关收入</t>
  </si>
  <si>
    <t>其他政府性基金收入</t>
  </si>
  <si>
    <t>本年收入合计</t>
  </si>
  <si>
    <t>地方政府债务（转贷）收入</t>
  </si>
  <si>
    <t>上级补助收入</t>
  </si>
  <si>
    <t>上年结余收入</t>
  </si>
  <si>
    <t>调入资金</t>
  </si>
  <si>
    <t>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</si>
</sst>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</numFmts>
  <fonts count="48">
    <font>
      <sz val="12"/>
      <name val="宋体"/>
      <family val="0"/>
    </font>
    <font>
      <sz val="11"/>
      <name val="宋体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Arial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63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176" fontId="7" fillId="0" borderId="20" xfId="0" applyNumberFormat="1" applyFont="1" applyBorder="1" applyAlignment="1" applyProtection="1">
      <alignment horizontal="right" vertical="center"/>
      <protection/>
    </xf>
    <xf numFmtId="177" fontId="7" fillId="0" borderId="2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7" fillId="0" borderId="22" xfId="0" applyNumberFormat="1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176" fontId="7" fillId="0" borderId="25" xfId="0" applyNumberFormat="1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177" fontId="7" fillId="0" borderId="29" xfId="0" applyNumberFormat="1" applyFont="1" applyBorder="1" applyAlignment="1" applyProtection="1">
      <alignment horizontal="right" vertical="center"/>
      <protection/>
    </xf>
    <xf numFmtId="177" fontId="7" fillId="0" borderId="28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76" fontId="7" fillId="0" borderId="30" xfId="0" applyNumberFormat="1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77" fontId="7" fillId="0" borderId="25" xfId="0" applyNumberFormat="1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176" fontId="7" fillId="0" borderId="32" xfId="0" applyNumberFormat="1" applyFont="1" applyBorder="1" applyAlignment="1" applyProtection="1">
      <alignment horizontal="right" vertical="center"/>
      <protection/>
    </xf>
    <xf numFmtId="177" fontId="7" fillId="0" borderId="32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5.125" style="3" customWidth="1"/>
    <col min="2" max="2" width="10.625" style="3" customWidth="1"/>
    <col min="3" max="3" width="10.125" style="3" customWidth="1"/>
    <col min="4" max="5" width="11.125" style="3" customWidth="1"/>
    <col min="6" max="26" width="9.00390625" style="3" customWidth="1"/>
    <col min="27" max="16384" width="9.00390625" style="4" customWidth="1"/>
  </cols>
  <sheetData>
    <row r="1" spans="1:26" ht="19.5" customHeight="1">
      <c r="A1" s="5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s="1" customFormat="1" ht="49.5" customHeight="1">
      <c r="A2" s="6" t="s">
        <v>1</v>
      </c>
      <c r="B2" s="6"/>
      <c r="C2" s="6"/>
      <c r="D2" s="6"/>
      <c r="E2" s="6"/>
    </row>
    <row r="3" spans="1:5" s="2" customFormat="1" ht="24" customHeight="1">
      <c r="A3" s="7"/>
      <c r="B3" s="7"/>
      <c r="C3" s="7"/>
      <c r="D3" s="7"/>
      <c r="E3" s="8" t="s">
        <v>2</v>
      </c>
    </row>
    <row r="4" spans="1:5" s="2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5" s="2" customFormat="1" ht="24" customHeight="1">
      <c r="A5" s="13"/>
      <c r="B5" s="14"/>
      <c r="C5" s="15"/>
      <c r="D5" s="16"/>
      <c r="E5" s="15"/>
    </row>
    <row r="6" spans="1:25" s="2" customFormat="1" ht="24.75" customHeight="1">
      <c r="A6" s="17" t="s">
        <v>8</v>
      </c>
      <c r="B6" s="18"/>
      <c r="C6" s="19"/>
      <c r="D6" s="19"/>
      <c r="E6" s="20"/>
      <c r="X6" s="43"/>
      <c r="Y6" s="44"/>
    </row>
    <row r="7" spans="1:25" s="2" customFormat="1" ht="24.75" customHeight="1">
      <c r="A7" s="21" t="s">
        <v>9</v>
      </c>
      <c r="B7" s="7"/>
      <c r="C7" s="22"/>
      <c r="D7" s="22"/>
      <c r="E7" s="23"/>
      <c r="X7" s="43"/>
      <c r="Y7" s="44"/>
    </row>
    <row r="8" spans="1:25" s="2" customFormat="1" ht="24.75" customHeight="1">
      <c r="A8" s="21" t="s">
        <v>10</v>
      </c>
      <c r="B8" s="7"/>
      <c r="C8" s="22"/>
      <c r="D8" s="22"/>
      <c r="E8" s="23"/>
      <c r="X8" s="43"/>
      <c r="Y8" s="44"/>
    </row>
    <row r="9" spans="1:25" s="2" customFormat="1" ht="24.75" customHeight="1">
      <c r="A9" s="21" t="s">
        <v>11</v>
      </c>
      <c r="B9" s="7">
        <v>286005</v>
      </c>
      <c r="C9" s="22">
        <v>383514</v>
      </c>
      <c r="D9" s="23">
        <f aca="true" t="shared" si="0" ref="D9:D15">C9/B9*100</f>
        <v>134.09345990454713</v>
      </c>
      <c r="E9" s="23">
        <f>C9/305744*100</f>
        <v>125.43631273222043</v>
      </c>
      <c r="X9" s="43"/>
      <c r="Y9" s="44"/>
    </row>
    <row r="10" spans="1:25" s="2" customFormat="1" ht="24.75" customHeight="1">
      <c r="A10" s="21" t="s">
        <v>12</v>
      </c>
      <c r="B10" s="7"/>
      <c r="C10" s="22"/>
      <c r="D10" s="23"/>
      <c r="E10" s="23"/>
      <c r="X10" s="43"/>
      <c r="Y10" s="44"/>
    </row>
    <row r="11" spans="1:25" s="2" customFormat="1" ht="24.75" customHeight="1">
      <c r="A11" s="21" t="s">
        <v>13</v>
      </c>
      <c r="B11" s="7"/>
      <c r="C11" s="22"/>
      <c r="D11" s="23"/>
      <c r="E11" s="23"/>
      <c r="X11" s="43"/>
      <c r="Y11" s="44"/>
    </row>
    <row r="12" spans="1:25" s="2" customFormat="1" ht="24.75" customHeight="1">
      <c r="A12" s="21" t="s">
        <v>14</v>
      </c>
      <c r="B12" s="7">
        <v>124</v>
      </c>
      <c r="C12" s="22">
        <v>172</v>
      </c>
      <c r="D12" s="23">
        <f t="shared" si="0"/>
        <v>138.70967741935485</v>
      </c>
      <c r="E12" s="23">
        <f>C12/166*100</f>
        <v>103.6144578313253</v>
      </c>
      <c r="X12" s="43"/>
      <c r="Y12" s="44"/>
    </row>
    <row r="13" spans="1:25" s="2" customFormat="1" ht="24.75" customHeight="1">
      <c r="A13" s="21" t="s">
        <v>15</v>
      </c>
      <c r="B13" s="7">
        <v>12937</v>
      </c>
      <c r="C13" s="22">
        <v>23350</v>
      </c>
      <c r="D13" s="23">
        <f t="shared" si="0"/>
        <v>180.4900672489758</v>
      </c>
      <c r="E13" s="23">
        <f>C13/14551*100</f>
        <v>160.47007078551303</v>
      </c>
      <c r="X13" s="43"/>
      <c r="Y13" s="44"/>
    </row>
    <row r="14" spans="1:25" s="2" customFormat="1" ht="24.75" customHeight="1">
      <c r="A14" s="21" t="s">
        <v>16</v>
      </c>
      <c r="B14" s="7">
        <v>2392</v>
      </c>
      <c r="C14" s="22">
        <v>2495</v>
      </c>
      <c r="D14" s="23">
        <f t="shared" si="0"/>
        <v>104.30602006688963</v>
      </c>
      <c r="E14" s="23">
        <f>C14/2551*100</f>
        <v>97.80478243825951</v>
      </c>
      <c r="X14" s="43"/>
      <c r="Y14" s="44"/>
    </row>
    <row r="15" spans="1:25" s="2" customFormat="1" ht="24.75" customHeight="1">
      <c r="A15" s="21" t="s">
        <v>17</v>
      </c>
      <c r="B15" s="7">
        <v>565</v>
      </c>
      <c r="C15" s="22">
        <v>220</v>
      </c>
      <c r="D15" s="23">
        <f t="shared" si="0"/>
        <v>38.93805309734513</v>
      </c>
      <c r="E15" s="23">
        <f>C15/508*100</f>
        <v>43.30708661417323</v>
      </c>
      <c r="X15" s="43"/>
      <c r="Y15" s="44"/>
    </row>
    <row r="16" spans="1:25" s="2" customFormat="1" ht="24.75" customHeight="1">
      <c r="A16" s="21" t="s">
        <v>18</v>
      </c>
      <c r="B16" s="7">
        <v>800</v>
      </c>
      <c r="C16" s="22"/>
      <c r="D16" s="23"/>
      <c r="E16" s="23"/>
      <c r="X16" s="43"/>
      <c r="Y16" s="44"/>
    </row>
    <row r="17" spans="1:25" s="2" customFormat="1" ht="24.75" customHeight="1">
      <c r="A17" s="24" t="s">
        <v>19</v>
      </c>
      <c r="B17" s="25"/>
      <c r="C17" s="26">
        <v>6042</v>
      </c>
      <c r="D17" s="23"/>
      <c r="E17" s="23"/>
      <c r="X17" s="43"/>
      <c r="Y17" s="44"/>
    </row>
    <row r="18" spans="1:25" s="2" customFormat="1" ht="24.75" customHeight="1">
      <c r="A18" s="27" t="s">
        <v>20</v>
      </c>
      <c r="B18" s="28"/>
      <c r="C18" s="29">
        <v>754</v>
      </c>
      <c r="D18" s="23"/>
      <c r="E18" s="23">
        <f>C18/82*100</f>
        <v>919.5121951219512</v>
      </c>
      <c r="X18" s="43"/>
      <c r="Y18" s="44"/>
    </row>
    <row r="19" spans="1:25" s="2" customFormat="1" ht="24.75" customHeight="1">
      <c r="A19" s="30" t="s">
        <v>21</v>
      </c>
      <c r="B19" s="31">
        <v>302823</v>
      </c>
      <c r="C19" s="32">
        <v>416547</v>
      </c>
      <c r="D19" s="33">
        <f>C19/B19*100</f>
        <v>137.55461110945998</v>
      </c>
      <c r="E19" s="34">
        <f>C19/323838*100</f>
        <v>128.6282029903841</v>
      </c>
      <c r="X19" s="43"/>
      <c r="Y19" s="44"/>
    </row>
    <row r="20" spans="1:25" s="2" customFormat="1" ht="24.75" customHeight="1">
      <c r="A20" s="35" t="s">
        <v>22</v>
      </c>
      <c r="B20" s="7"/>
      <c r="C20" s="22">
        <v>259700</v>
      </c>
      <c r="D20" s="36"/>
      <c r="E20" s="23">
        <f>C20/274310*100</f>
        <v>94.6739090809668</v>
      </c>
      <c r="X20" s="43"/>
      <c r="Y20" s="44"/>
    </row>
    <row r="21" spans="1:25" s="2" customFormat="1" ht="24.75" customHeight="1">
      <c r="A21" s="35" t="s">
        <v>23</v>
      </c>
      <c r="B21" s="7"/>
      <c r="C21" s="22">
        <v>87578</v>
      </c>
      <c r="D21" s="22"/>
      <c r="E21" s="23">
        <f>C21/11588*100</f>
        <v>755.7645840524681</v>
      </c>
      <c r="X21" s="43"/>
      <c r="Y21" s="44"/>
    </row>
    <row r="22" spans="1:25" s="2" customFormat="1" ht="24.75" customHeight="1">
      <c r="A22" s="35" t="s">
        <v>24</v>
      </c>
      <c r="B22" s="7"/>
      <c r="C22" s="22">
        <v>49248</v>
      </c>
      <c r="D22" s="22"/>
      <c r="E22" s="23">
        <f>C22/15871*100</f>
        <v>310.30180832965783</v>
      </c>
      <c r="X22" s="43"/>
      <c r="Y22" s="44"/>
    </row>
    <row r="23" spans="1:25" s="2" customFormat="1" ht="24.75" customHeight="1">
      <c r="A23" s="37" t="s">
        <v>25</v>
      </c>
      <c r="B23" s="28"/>
      <c r="C23" s="29">
        <v>4358</v>
      </c>
      <c r="D23" s="29"/>
      <c r="E23" s="38">
        <f>C23/593*100</f>
        <v>734.9072512647555</v>
      </c>
      <c r="X23" s="43"/>
      <c r="Y23" s="44"/>
    </row>
    <row r="24" spans="1:6" ht="24.75" customHeight="1">
      <c r="A24" s="39" t="s">
        <v>26</v>
      </c>
      <c r="B24" s="40"/>
      <c r="C24" s="40">
        <v>817431</v>
      </c>
      <c r="D24" s="40"/>
      <c r="E24" s="41">
        <f>C24/626200*100</f>
        <v>130.53832641328648</v>
      </c>
      <c r="F24" s="42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2019-09-16T08:40:28Z</cp:lastPrinted>
  <dcterms:created xsi:type="dcterms:W3CDTF">1996-12-17T01:32:42Z</dcterms:created>
  <dcterms:modified xsi:type="dcterms:W3CDTF">2021-09-14T10:13:24Z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F349326F9A574DB9A999AFF1A9653406</vt:lpwstr>
  </property>
</Properties>
</file>